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\Desktop\Cuenta Pública 2024\LDF\"/>
    </mc:Choice>
  </mc:AlternateContent>
  <xr:revisionPtr revIDLastSave="0" documentId="13_ncr:1_{867B2BCE-0174-4FE5-8071-6A7E89EF318B}" xr6:coauthVersionLast="47" xr6:coauthVersionMax="47" xr10:uidLastSave="{00000000-0000-0000-0000-000000000000}"/>
  <bookViews>
    <workbookView xWindow="-120" yWindow="-120" windowWidth="29040" windowHeight="15720" xr2:uid="{7F24A7E7-3C66-4293-9D28-D78534A97EA0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" i="1" l="1"/>
  <c r="G60" i="1"/>
  <c r="F56" i="1"/>
  <c r="G56" i="1" s="1"/>
  <c r="E56" i="1"/>
  <c r="F60" i="1"/>
  <c r="D60" i="1"/>
  <c r="D48" i="1"/>
  <c r="C56" i="1"/>
  <c r="D56" i="1" s="1"/>
  <c r="C47" i="1"/>
  <c r="G75" i="1"/>
  <c r="G48" i="1"/>
  <c r="E19" i="1"/>
  <c r="F48" i="1"/>
  <c r="J48" i="1"/>
  <c r="E18" i="1"/>
  <c r="G29" i="1"/>
  <c r="F19" i="1"/>
  <c r="G19" i="1" s="1"/>
  <c r="G18" i="1" s="1"/>
  <c r="G43" i="1" s="1"/>
  <c r="C19" i="1"/>
  <c r="C18" i="1"/>
  <c r="F29" i="1"/>
  <c r="D29" i="1"/>
  <c r="B18" i="1"/>
  <c r="B43" i="1" s="1"/>
  <c r="F18" i="1" l="1"/>
  <c r="D19" i="1"/>
  <c r="D18" i="1" s="1"/>
  <c r="D43" i="1" s="1"/>
  <c r="D75" i="1" s="1"/>
  <c r="C43" i="1"/>
  <c r="C75" i="1" s="1"/>
  <c r="C67" i="1"/>
  <c r="C76" i="1" s="1"/>
  <c r="B47" i="1"/>
  <c r="E47" i="1"/>
  <c r="E67" i="1" s="1"/>
  <c r="E76" i="1" s="1"/>
  <c r="F47" i="1"/>
  <c r="D47" i="1"/>
  <c r="D67" i="1" s="1"/>
  <c r="D76" i="1" s="1"/>
  <c r="C77" i="1" l="1"/>
  <c r="B67" i="1"/>
  <c r="G47" i="1"/>
  <c r="G67" i="1" s="1"/>
  <c r="D77" i="1"/>
  <c r="F67" i="1"/>
  <c r="F76" i="1" s="1"/>
  <c r="E43" i="1"/>
  <c r="D72" i="1"/>
  <c r="C72" i="1"/>
  <c r="G76" i="1" l="1"/>
  <c r="G77" i="1" s="1"/>
  <c r="J67" i="1"/>
  <c r="G72" i="1"/>
  <c r="B76" i="1"/>
  <c r="B77" i="1" s="1"/>
  <c r="B72" i="1"/>
  <c r="E72" i="1"/>
  <c r="E75" i="1"/>
  <c r="E77" i="1" s="1"/>
  <c r="F43" i="1"/>
  <c r="F72" i="1" l="1"/>
  <c r="F75" i="1"/>
  <c r="F77" i="1" s="1"/>
</calcChain>
</file>

<file path=xl/sharedStrings.xml><?xml version="1.0" encoding="utf-8"?>
<sst xmlns="http://schemas.openxmlformats.org/spreadsheetml/2006/main" count="75" uniqueCount="75">
  <si>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</si>
  <si>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</si>
  <si>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</si>
  <si>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</si>
  <si>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</si>
  <si>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</si>
  <si>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</si>
  <si>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</si>
  <si>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</si>
  <si>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</si>
  <si>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</si>
  <si>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</si>
  <si>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</si>
  <si>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</si>
  <si>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</si>
  <si>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</si>
  <si>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</si>
  <si>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</si>
  <si>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</si>
  <si>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</si>
  <si>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</si>
  <si>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</si>
  <si>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</si>
  <si>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</si>
  <si>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</si>
  <si>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</si>
  <si>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</si>
  <si>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</si>
  <si>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</si>
  <si>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</si>
  <si>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</si>
  <si>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</si>
  <si>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</si>
  <si>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</si>
  <si>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</si>
  <si>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</si>
  <si>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</si>
  <si>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</si>
  <si>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</si>
  <si>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</si>
  <si>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</si>
  <si>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</si>
  <si>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</si>
  <si>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</si>
  <si>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</si>
  <si>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 xml:space="preserve"> 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</si>
  <si>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</si>
  <si>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</si>
  <si>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</si>
  <si>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</si>
  <si>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</si>
  <si>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</si>
  <si>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</si>
  <si>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</si>
  <si>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</si>
  <si>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</si>
  <si>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</si>
  <si>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</si>
  <si>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</si>
  <si>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</si>
  <si>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</si>
  <si>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</si>
  <si>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</si>
  <si>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</si>
  <si>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</si>
  <si>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</si>
  <si>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</si>
  <si>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Estimado</t>
  </si>
  <si>
    <t xml:space="preserve">Ingreso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</si>
  <si>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</si>
  <si>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(PESOS) </t>
  </si>
  <si>
    <t>Estado Analitico de Ingreso Detallado - LDF</t>
  </si>
  <si>
    <t>INSTITUTO ESTATAL DE EDUCACIÓN PÚBLICA DE OAXACA</t>
  </si>
  <si>
    <t>Del 1 de enero al 30 de junio de 2024</t>
  </si>
  <si>
    <t>Diferencia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</si>
</sst>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 indent="3"/>
      <protection locked="0"/>
    </xf>
    <xf numFmtId="3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3"/>
    </xf>
    <xf numFmtId="3" fontId="1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1" fillId="0" borderId="2" xfId="0" applyFont="1" applyBorder="1" applyAlignment="1">
      <alignment horizontal="left" vertical="center" indent="3"/>
    </xf>
    <xf numFmtId="0" fontId="1" fillId="0" borderId="2" xfId="0" applyFont="1" applyBorder="1" applyAlignment="1" applyProtection="1">
      <alignment horizontal="left" vertical="center" indent="3"/>
      <protection locked="0"/>
    </xf>
    <xf numFmtId="0" fontId="1" fillId="0" borderId="2" xfId="0" applyFont="1" applyBorder="1" applyAlignment="1" applyProtection="1">
      <alignment horizontal="left" vertical="center" wrapText="1" indent="3"/>
      <protection locked="0"/>
    </xf>
    <xf numFmtId="0" fontId="1" fillId="0" borderId="2" xfId="0" applyFont="1" applyBorder="1" applyAlignment="1" applyProtection="1">
      <alignment horizontal="left" vertical="center" indent="5"/>
      <protection locked="0"/>
    </xf>
    <xf numFmtId="0" fontId="1" fillId="0" borderId="2" xfId="0" applyFont="1" applyBorder="1" applyAlignment="1" applyProtection="1">
      <alignment horizontal="left" vertical="center" wrapText="1" indent="5"/>
      <protection locked="0"/>
    </xf>
    <xf numFmtId="0" fontId="2" fillId="0" borderId="2" xfId="0" applyFont="1" applyBorder="1" applyAlignment="1">
      <alignment horizontal="left" vertical="center" indent="1"/>
    </xf>
    <xf numFmtId="3" fontId="1" fillId="2" borderId="3" xfId="0" applyNumberFormat="1" applyFont="1" applyFill="1" applyBorder="1" applyAlignment="1">
      <alignment vertical="center"/>
    </xf>
    <xf numFmtId="3" fontId="1" fillId="0" borderId="2" xfId="0" applyNumberFormat="1" applyFont="1" applyBorder="1"/>
    <xf numFmtId="3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1714501</xdr:colOff>
      <xdr:row>0</xdr:row>
      <xdr:rowOff>0</xdr:rowOff>
    </xdr:from>
    <xdr:ext cx="3954932" cy="10668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5716251" y="0"/>
          <a:ext cx="3954932" cy="1066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F7550-3129-42B4-9B4C-44BAEE44B9CA}">
  <dimension ref="A1:S78"/>
  <sheetViews>
    <sheetView tabSelected="1" zoomScale="70" zoomScaleNormal="70" workbookViewId="0">
      <selection activeCell="A73" sqref="A73"/>
    </sheetView>
  </sheetViews>
  <sheetFormatPr baseColWidth="10" defaultRowHeight="24" x14ac:dyDescent="0.45"/>
  <cols>
    <col min="1" max="1" width="121.28515625" style="1" customWidth="1"/>
    <col min="2" max="2" width="29" style="2" bestFit="1" customWidth="1"/>
    <col min="3" max="3" width="29.28515625" style="2" bestFit="1" customWidth="1"/>
    <col min="4" max="4" width="29.85546875" style="2" bestFit="1" customWidth="1"/>
    <col min="5" max="5" width="29.28515625" style="2" bestFit="1" customWidth="1"/>
    <col min="6" max="6" width="29.85546875" style="2" bestFit="1" customWidth="1"/>
    <col min="7" max="7" width="29.5703125" style="2" customWidth="1"/>
    <col min="8" max="9" width="11.42578125" style="1"/>
    <col min="10" max="10" width="26.7109375" style="1" customWidth="1"/>
    <col min="11" max="11" width="11.42578125" style="1"/>
    <col min="12" max="12" width="22.140625" style="1" bestFit="1" customWidth="1"/>
    <col min="13" max="16384" width="11.42578125" style="1"/>
  </cols>
  <sheetData>
    <row r="1" spans="1:7" x14ac:dyDescent="0.45">
      <c r="B1" s="29"/>
      <c r="C1" s="29"/>
      <c r="D1" s="29"/>
      <c r="E1" s="31"/>
      <c r="F1" s="31"/>
      <c r="G1" s="31"/>
    </row>
    <row r="2" spans="1:7" ht="67.5" customHeight="1" x14ac:dyDescent="0.45">
      <c r="A2" s="30"/>
      <c r="B2" s="29"/>
      <c r="C2" s="29"/>
      <c r="D2" s="29"/>
      <c r="E2" s="29"/>
      <c r="F2" s="29"/>
      <c r="G2" s="28"/>
    </row>
    <row r="3" spans="1:7" x14ac:dyDescent="0.45">
      <c r="A3" s="32" t="s">
        <v>72</v>
      </c>
      <c r="B3" s="33"/>
      <c r="C3" s="33"/>
      <c r="D3" s="33"/>
      <c r="E3" s="33"/>
      <c r="F3" s="33"/>
      <c r="G3" s="34"/>
    </row>
    <row r="4" spans="1:7" x14ac:dyDescent="0.45">
      <c r="A4" s="35" t="s">
        <v>71</v>
      </c>
      <c r="B4" s="36"/>
      <c r="C4" s="36"/>
      <c r="D4" s="36"/>
      <c r="E4" s="36"/>
      <c r="F4" s="36"/>
      <c r="G4" s="37"/>
    </row>
    <row r="5" spans="1:7" x14ac:dyDescent="0.45">
      <c r="A5" s="35" t="s">
        <v>73</v>
      </c>
      <c r="B5" s="36"/>
      <c r="C5" s="36"/>
      <c r="D5" s="36"/>
      <c r="E5" s="36"/>
      <c r="F5" s="36"/>
      <c r="G5" s="37"/>
    </row>
    <row r="6" spans="1:7" x14ac:dyDescent="0.45">
      <c r="A6" s="38" t="s">
        <v>70</v>
      </c>
      <c r="B6" s="39"/>
      <c r="C6" s="39"/>
      <c r="D6" s="39"/>
      <c r="E6" s="39"/>
      <c r="F6" s="39"/>
      <c r="G6" s="40"/>
    </row>
    <row r="7" spans="1:7" x14ac:dyDescent="0.45">
      <c r="A7" s="41" t="s">
        <v>69</v>
      </c>
      <c r="B7" s="43" t="s">
        <v>68</v>
      </c>
      <c r="C7" s="44"/>
      <c r="D7" s="44"/>
      <c r="E7" s="44"/>
      <c r="F7" s="45"/>
      <c r="G7" s="46" t="s">
        <v>74</v>
      </c>
    </row>
    <row r="8" spans="1:7" ht="60" customHeight="1" x14ac:dyDescent="0.45">
      <c r="A8" s="42"/>
      <c r="B8" s="26" t="s">
        <v>67</v>
      </c>
      <c r="C8" s="27" t="s">
        <v>66</v>
      </c>
      <c r="D8" s="26" t="s">
        <v>65</v>
      </c>
      <c r="E8" s="26" t="s">
        <v>64</v>
      </c>
      <c r="F8" s="26" t="s">
        <v>63</v>
      </c>
      <c r="G8" s="46"/>
    </row>
    <row r="9" spans="1:7" x14ac:dyDescent="0.45">
      <c r="A9" s="25"/>
      <c r="B9" s="24"/>
      <c r="C9" s="23"/>
      <c r="D9" s="22"/>
      <c r="E9" s="22"/>
      <c r="F9" s="22"/>
      <c r="G9" s="21"/>
    </row>
    <row r="10" spans="1:7" x14ac:dyDescent="0.45">
      <c r="A10" s="18" t="s">
        <v>62</v>
      </c>
      <c r="B10" s="20"/>
      <c r="C10" s="20"/>
      <c r="D10" s="20"/>
      <c r="E10" s="20"/>
      <c r="F10" s="20"/>
      <c r="G10" s="20"/>
    </row>
    <row r="11" spans="1:7" x14ac:dyDescent="0.45">
      <c r="A11" s="14" t="s">
        <v>61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45">
      <c r="A12" s="14" t="s">
        <v>60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x14ac:dyDescent="0.45">
      <c r="A13" s="14" t="s">
        <v>59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45">
      <c r="A14" s="14" t="s">
        <v>58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45">
      <c r="A15" s="14" t="s">
        <v>57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45">
      <c r="A16" s="14" t="s">
        <v>56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19" x14ac:dyDescent="0.45">
      <c r="A17" s="14" t="s">
        <v>55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19" x14ac:dyDescent="0.45">
      <c r="A18" s="14" t="s">
        <v>54</v>
      </c>
      <c r="B18" s="7">
        <f>SUM(B19:B29)</f>
        <v>140000000</v>
      </c>
      <c r="C18" s="7">
        <f t="shared" ref="C18:F18" si="0">SUM(C19:C29)</f>
        <v>304224814</v>
      </c>
      <c r="D18" s="7">
        <f t="shared" si="0"/>
        <v>444224814</v>
      </c>
      <c r="E18" s="7">
        <f>SUM(E19:E29)</f>
        <v>370975363.39999998</v>
      </c>
      <c r="F18" s="7">
        <f>SUM(F19:F29)</f>
        <v>370975363.39999998</v>
      </c>
      <c r="G18" s="7">
        <f>+G19</f>
        <v>172371419.39999998</v>
      </c>
    </row>
    <row r="19" spans="1:19" x14ac:dyDescent="0.45">
      <c r="A19" s="16" t="s">
        <v>53</v>
      </c>
      <c r="B19" s="7">
        <v>140000000</v>
      </c>
      <c r="C19" s="7">
        <f>304224814-58603944</f>
        <v>245620870</v>
      </c>
      <c r="D19" s="7">
        <f>+C19+B19</f>
        <v>385620870</v>
      </c>
      <c r="E19" s="7">
        <f>370975363.4-58603944</f>
        <v>312371419.39999998</v>
      </c>
      <c r="F19" s="7">
        <f>+E19</f>
        <v>312371419.39999998</v>
      </c>
      <c r="G19" s="7">
        <f>+F19-B19</f>
        <v>172371419.39999998</v>
      </c>
    </row>
    <row r="20" spans="1:19" x14ac:dyDescent="0.45">
      <c r="A20" s="16" t="s">
        <v>52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19" x14ac:dyDescent="0.45">
      <c r="A21" s="16" t="s">
        <v>51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19" x14ac:dyDescent="0.45">
      <c r="A22" s="16" t="s">
        <v>50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19" x14ac:dyDescent="0.45">
      <c r="A23" s="16" t="s">
        <v>49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19" x14ac:dyDescent="0.45">
      <c r="A24" s="16" t="s">
        <v>48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19" x14ac:dyDescent="0.45">
      <c r="A25" s="16" t="s">
        <v>47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19" x14ac:dyDescent="0.45">
      <c r="A26" s="16" t="s">
        <v>46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S26" s="1" t="s">
        <v>45</v>
      </c>
    </row>
    <row r="27" spans="1:19" x14ac:dyDescent="0.45">
      <c r="A27" s="16" t="s">
        <v>44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</row>
    <row r="28" spans="1:19" x14ac:dyDescent="0.45">
      <c r="A28" s="16" t="s">
        <v>43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19" x14ac:dyDescent="0.45">
      <c r="A29" s="16" t="s">
        <v>42</v>
      </c>
      <c r="B29" s="7">
        <v>0</v>
      </c>
      <c r="C29" s="7">
        <v>58603944</v>
      </c>
      <c r="D29" s="7">
        <f>+C29</f>
        <v>58603944</v>
      </c>
      <c r="E29" s="7">
        <v>58603944</v>
      </c>
      <c r="F29" s="7">
        <f>+E29</f>
        <v>58603944</v>
      </c>
      <c r="G29" s="7">
        <f>+F29-B29</f>
        <v>58603944</v>
      </c>
    </row>
    <row r="30" spans="1:19" x14ac:dyDescent="0.45">
      <c r="A30" s="14" t="s">
        <v>41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19" x14ac:dyDescent="0.45">
      <c r="A31" s="16" t="s">
        <v>40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19" x14ac:dyDescent="0.45">
      <c r="A32" s="16" t="s">
        <v>39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10" x14ac:dyDescent="0.45">
      <c r="A33" s="16" t="s">
        <v>38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10" x14ac:dyDescent="0.45">
      <c r="A34" s="16" t="s">
        <v>37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10" x14ac:dyDescent="0.45">
      <c r="A35" s="16" t="s">
        <v>36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10" x14ac:dyDescent="0.45">
      <c r="A36" s="14" t="s">
        <v>35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10" x14ac:dyDescent="0.45">
      <c r="A37" s="14" t="s">
        <v>34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</row>
    <row r="38" spans="1:10" x14ac:dyDescent="0.45">
      <c r="A38" s="16" t="s">
        <v>33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10" x14ac:dyDescent="0.45">
      <c r="A39" s="14" t="s">
        <v>32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10" x14ac:dyDescent="0.45">
      <c r="A40" s="16" t="s">
        <v>31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</row>
    <row r="41" spans="1:10" x14ac:dyDescent="0.45">
      <c r="A41" s="16" t="s">
        <v>30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</row>
    <row r="42" spans="1:10" x14ac:dyDescent="0.45">
      <c r="A42" s="11"/>
      <c r="B42" s="7"/>
      <c r="C42" s="7"/>
      <c r="D42" s="7"/>
      <c r="E42" s="7"/>
      <c r="F42" s="7"/>
      <c r="G42" s="7"/>
    </row>
    <row r="43" spans="1:10" x14ac:dyDescent="0.45">
      <c r="A43" s="12" t="s">
        <v>29</v>
      </c>
      <c r="B43" s="5">
        <f>+B11+B12+B13+B14+B15+B16+B17+B18+B30+B36+B37+B39</f>
        <v>140000000</v>
      </c>
      <c r="C43" s="5">
        <f t="shared" ref="C43:F43" si="1">+C11+C12+C13+C14+C15+C16+C17+C18+C30+C36+C37+C39</f>
        <v>304224814</v>
      </c>
      <c r="D43" s="5">
        <f t="shared" si="1"/>
        <v>444224814</v>
      </c>
      <c r="E43" s="5">
        <f t="shared" si="1"/>
        <v>370975363.39999998</v>
      </c>
      <c r="F43" s="5">
        <f t="shared" si="1"/>
        <v>370975363.39999998</v>
      </c>
      <c r="G43" s="5">
        <f>+G18</f>
        <v>172371419.39999998</v>
      </c>
    </row>
    <row r="44" spans="1:10" x14ac:dyDescent="0.45">
      <c r="A44" s="18" t="s">
        <v>28</v>
      </c>
      <c r="B44" s="19"/>
      <c r="C44" s="19"/>
      <c r="D44" s="19"/>
      <c r="E44" s="19"/>
      <c r="F44" s="19"/>
      <c r="G44" s="5"/>
    </row>
    <row r="45" spans="1:10" x14ac:dyDescent="0.45">
      <c r="A45" s="11"/>
      <c r="B45" s="9"/>
      <c r="C45" s="9"/>
      <c r="D45" s="9"/>
      <c r="E45" s="9"/>
      <c r="F45" s="9"/>
      <c r="G45" s="9"/>
    </row>
    <row r="46" spans="1:10" x14ac:dyDescent="0.45">
      <c r="A46" s="18" t="s">
        <v>27</v>
      </c>
      <c r="B46" s="9"/>
      <c r="C46" s="9"/>
      <c r="D46" s="9"/>
      <c r="E46" s="9"/>
      <c r="F46" s="9"/>
      <c r="G46" s="9"/>
    </row>
    <row r="47" spans="1:10" x14ac:dyDescent="0.45">
      <c r="A47" s="14" t="s">
        <v>26</v>
      </c>
      <c r="B47" s="7">
        <f t="shared" ref="B47:F47" si="2">+B48+B49+B50+B51+B52+B53+B54+B55</f>
        <v>31126221858</v>
      </c>
      <c r="C47" s="7">
        <f>+C48+C49+C50+C51+C52+C53+C54+C55</f>
        <v>528748601</v>
      </c>
      <c r="D47" s="7">
        <f t="shared" si="2"/>
        <v>31654970459</v>
      </c>
      <c r="E47" s="7">
        <f t="shared" si="2"/>
        <v>13473595389</v>
      </c>
      <c r="F47" s="7">
        <f t="shared" si="2"/>
        <v>13473595389</v>
      </c>
      <c r="G47" s="7">
        <f>+F47-B47</f>
        <v>-17652626469</v>
      </c>
      <c r="J47" s="1">
        <v>32043156641</v>
      </c>
    </row>
    <row r="48" spans="1:10" x14ac:dyDescent="0.45">
      <c r="A48" s="16" t="s">
        <v>25</v>
      </c>
      <c r="B48" s="7">
        <v>31126221858</v>
      </c>
      <c r="C48" s="7">
        <v>528748601</v>
      </c>
      <c r="D48" s="7">
        <f>+C48+B48</f>
        <v>31654970459</v>
      </c>
      <c r="E48" s="7">
        <v>13473595389</v>
      </c>
      <c r="F48" s="7">
        <f>+E48</f>
        <v>13473595389</v>
      </c>
      <c r="G48" s="7">
        <f>+F48-B48</f>
        <v>-17652626469</v>
      </c>
      <c r="J48" s="2">
        <f>+J47-B48</f>
        <v>916934783</v>
      </c>
    </row>
    <row r="49" spans="1:7" x14ac:dyDescent="0.45">
      <c r="A49" s="16" t="s">
        <v>24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</row>
    <row r="50" spans="1:7" x14ac:dyDescent="0.45">
      <c r="A50" s="16" t="s">
        <v>23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</row>
    <row r="51" spans="1:7" ht="48" x14ac:dyDescent="0.45">
      <c r="A51" s="17" t="s">
        <v>22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</row>
    <row r="52" spans="1:7" x14ac:dyDescent="0.45">
      <c r="A52" s="16" t="s">
        <v>21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</row>
    <row r="53" spans="1:7" x14ac:dyDescent="0.45">
      <c r="A53" s="16" t="s">
        <v>20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</row>
    <row r="54" spans="1:7" ht="48" x14ac:dyDescent="0.45">
      <c r="A54" s="17" t="s">
        <v>19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</row>
    <row r="55" spans="1:7" ht="48" x14ac:dyDescent="0.45">
      <c r="A55" s="17" t="s">
        <v>18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x14ac:dyDescent="0.45">
      <c r="A56" s="14" t="s">
        <v>17</v>
      </c>
      <c r="B56" s="7">
        <v>0</v>
      </c>
      <c r="C56" s="7">
        <f>+C57+C58+C59+C60</f>
        <v>388186181.86000001</v>
      </c>
      <c r="D56" s="7">
        <f>+C56+B56</f>
        <v>388186181.86000001</v>
      </c>
      <c r="E56" s="7">
        <f>+E57+E58+E59+E60</f>
        <v>228366955.50999999</v>
      </c>
      <c r="F56" s="7">
        <f>+F57+F58+F59+F60</f>
        <v>228366955.50999999</v>
      </c>
      <c r="G56" s="7">
        <f>+F56-B56</f>
        <v>228366955.50999999</v>
      </c>
    </row>
    <row r="57" spans="1:7" x14ac:dyDescent="0.45">
      <c r="A57" s="16" t="s">
        <v>16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</row>
    <row r="58" spans="1:7" x14ac:dyDescent="0.45">
      <c r="A58" s="16" t="s">
        <v>15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</row>
    <row r="59" spans="1:7" x14ac:dyDescent="0.45">
      <c r="A59" s="16" t="s">
        <v>14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</row>
    <row r="60" spans="1:7" x14ac:dyDescent="0.45">
      <c r="A60" s="16" t="s">
        <v>13</v>
      </c>
      <c r="B60" s="7"/>
      <c r="C60" s="7">
        <v>388186181.86000001</v>
      </c>
      <c r="D60" s="7">
        <f>+C60+B60</f>
        <v>388186181.86000001</v>
      </c>
      <c r="E60" s="7">
        <v>228366955.50999999</v>
      </c>
      <c r="F60" s="7">
        <f>+E60</f>
        <v>228366955.50999999</v>
      </c>
      <c r="G60" s="7">
        <f>+F60-B60</f>
        <v>228366955.50999999</v>
      </c>
    </row>
    <row r="61" spans="1:7" x14ac:dyDescent="0.45">
      <c r="A61" s="14" t="s">
        <v>12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</row>
    <row r="62" spans="1:7" ht="48" x14ac:dyDescent="0.45">
      <c r="A62" s="17" t="s">
        <v>11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</row>
    <row r="63" spans="1:7" x14ac:dyDescent="0.45">
      <c r="A63" s="16" t="s">
        <v>10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ht="48.75" customHeight="1" x14ac:dyDescent="0.45">
      <c r="A64" s="15" t="s">
        <v>9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</row>
    <row r="65" spans="1:10" x14ac:dyDescent="0.45">
      <c r="A65" s="14" t="s">
        <v>8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</row>
    <row r="66" spans="1:10" x14ac:dyDescent="0.45">
      <c r="A66" s="11"/>
      <c r="B66" s="9"/>
      <c r="C66" s="9"/>
      <c r="D66" s="9"/>
      <c r="E66" s="9"/>
      <c r="F66" s="9"/>
      <c r="G66" s="9"/>
    </row>
    <row r="67" spans="1:10" x14ac:dyDescent="0.45">
      <c r="A67" s="12" t="s">
        <v>7</v>
      </c>
      <c r="B67" s="5">
        <f t="shared" ref="B67:G67" si="3">+B47+B56+B61+B64+B65</f>
        <v>31126221858</v>
      </c>
      <c r="C67" s="5">
        <f t="shared" si="3"/>
        <v>916934782.86000001</v>
      </c>
      <c r="D67" s="5">
        <f t="shared" si="3"/>
        <v>32043156640.860001</v>
      </c>
      <c r="E67" s="5">
        <f t="shared" si="3"/>
        <v>13701962344.51</v>
      </c>
      <c r="F67" s="5">
        <f t="shared" si="3"/>
        <v>13701962344.51</v>
      </c>
      <c r="G67" s="5">
        <f t="shared" si="3"/>
        <v>-17424259513.490002</v>
      </c>
      <c r="J67" s="2">
        <f>+G67+G43</f>
        <v>-17251888094.09</v>
      </c>
    </row>
    <row r="68" spans="1:10" x14ac:dyDescent="0.45">
      <c r="A68" s="11"/>
      <c r="B68" s="9"/>
      <c r="C68" s="9"/>
      <c r="D68" s="9"/>
      <c r="E68" s="9"/>
      <c r="F68" s="9"/>
      <c r="G68" s="9"/>
    </row>
    <row r="69" spans="1:10" x14ac:dyDescent="0.45">
      <c r="A69" s="12" t="s">
        <v>6</v>
      </c>
      <c r="B69" s="5"/>
      <c r="C69" s="5"/>
      <c r="D69" s="5"/>
      <c r="E69" s="5"/>
      <c r="F69" s="5"/>
      <c r="G69" s="5"/>
    </row>
    <row r="70" spans="1:10" x14ac:dyDescent="0.45">
      <c r="A70" s="13" t="s">
        <v>5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</row>
    <row r="71" spans="1:10" x14ac:dyDescent="0.45">
      <c r="A71" s="11"/>
      <c r="B71" s="9"/>
      <c r="C71" s="9"/>
      <c r="D71" s="9"/>
      <c r="E71" s="9"/>
      <c r="F71" s="9"/>
      <c r="G71" s="9"/>
    </row>
    <row r="72" spans="1:10" x14ac:dyDescent="0.45">
      <c r="A72" s="12" t="s">
        <v>4</v>
      </c>
      <c r="B72" s="5">
        <f>B43+B67+B69</f>
        <v>31266221858</v>
      </c>
      <c r="C72" s="5">
        <f t="shared" ref="B72:G72" si="4">C43+C67+C69</f>
        <v>1221159596.8600001</v>
      </c>
      <c r="D72" s="5">
        <f t="shared" si="4"/>
        <v>32487381454.860001</v>
      </c>
      <c r="E72" s="5">
        <f t="shared" si="4"/>
        <v>14072937707.91</v>
      </c>
      <c r="F72" s="5">
        <f t="shared" si="4"/>
        <v>14072937707.91</v>
      </c>
      <c r="G72" s="5">
        <f t="shared" si="4"/>
        <v>-17251888094.09</v>
      </c>
    </row>
    <row r="73" spans="1:10" x14ac:dyDescent="0.45">
      <c r="A73" s="11"/>
      <c r="B73" s="9"/>
      <c r="C73" s="9"/>
      <c r="D73" s="9"/>
      <c r="E73" s="9"/>
      <c r="F73" s="9"/>
      <c r="G73" s="9"/>
    </row>
    <row r="74" spans="1:10" x14ac:dyDescent="0.45">
      <c r="A74" s="10" t="s">
        <v>3</v>
      </c>
      <c r="B74" s="9"/>
      <c r="C74" s="9"/>
      <c r="D74" s="9"/>
      <c r="E74" s="9"/>
      <c r="F74" s="9"/>
      <c r="G74" s="9"/>
    </row>
    <row r="75" spans="1:10" ht="48" x14ac:dyDescent="0.45">
      <c r="A75" s="8" t="s">
        <v>2</v>
      </c>
      <c r="B75" s="7">
        <f>+B43</f>
        <v>140000000</v>
      </c>
      <c r="C75" s="7">
        <f>+C43</f>
        <v>304224814</v>
      </c>
      <c r="D75" s="7">
        <f t="shared" ref="D75:G75" si="5">+D43</f>
        <v>444224814</v>
      </c>
      <c r="E75" s="7">
        <f t="shared" si="5"/>
        <v>370975363.39999998</v>
      </c>
      <c r="F75" s="7">
        <f t="shared" si="5"/>
        <v>370975363.39999998</v>
      </c>
      <c r="G75" s="7">
        <f t="shared" si="5"/>
        <v>172371419.39999998</v>
      </c>
    </row>
    <row r="76" spans="1:10" ht="48" x14ac:dyDescent="0.45">
      <c r="A76" s="8" t="s">
        <v>1</v>
      </c>
      <c r="B76" s="7">
        <f>+B67</f>
        <v>31126221858</v>
      </c>
      <c r="C76" s="7">
        <f>+C67</f>
        <v>916934782.86000001</v>
      </c>
      <c r="D76" s="7">
        <f t="shared" ref="D76:G76" si="6">+D67</f>
        <v>32043156640.860001</v>
      </c>
      <c r="E76" s="7">
        <f t="shared" si="6"/>
        <v>13701962344.51</v>
      </c>
      <c r="F76" s="7">
        <f t="shared" si="6"/>
        <v>13701962344.51</v>
      </c>
      <c r="G76" s="7">
        <f t="shared" si="6"/>
        <v>-17424259513.490002</v>
      </c>
    </row>
    <row r="77" spans="1:10" x14ac:dyDescent="0.45">
      <c r="A77" s="6" t="s">
        <v>0</v>
      </c>
      <c r="B77" s="5">
        <f>+B75+B76</f>
        <v>31266221858</v>
      </c>
      <c r="C77" s="5">
        <f t="shared" ref="C77:G77" si="7">+C75+C76</f>
        <v>1221159596.8600001</v>
      </c>
      <c r="D77" s="5">
        <f t="shared" si="7"/>
        <v>32487381454.860001</v>
      </c>
      <c r="E77" s="5">
        <f t="shared" si="7"/>
        <v>14072937707.91</v>
      </c>
      <c r="F77" s="5">
        <f t="shared" si="7"/>
        <v>14072937707.91</v>
      </c>
      <c r="G77" s="5">
        <f t="shared" si="7"/>
        <v>-17251888094.09</v>
      </c>
    </row>
    <row r="78" spans="1:10" x14ac:dyDescent="0.45">
      <c r="A78" s="4"/>
      <c r="B78" s="3"/>
      <c r="C78" s="3"/>
      <c r="D78" s="3"/>
      <c r="E78" s="3"/>
      <c r="F78" s="3"/>
      <c r="G78" s="3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200-000000000000}">
      <formula1>-1.79769313486231E+100</formula1>
      <formula2>1.79769313486231E+100</formula2>
    </dataValidation>
  </dataValidations>
  <pageMargins left="0.51181102362204722" right="0.31496062992125984" top="0.74803149606299213" bottom="0.74803149606299213" header="0.31496062992125984" footer="0.31496062992125984"/>
  <pageSetup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2024-07-15T18:14:36Z</cp:lastPrinted>
  <dcterms:created xsi:type="dcterms:W3CDTF">2023-04-19T18:30:22Z</dcterms:created>
  <dcterms:modified xsi:type="dcterms:W3CDTF">2024-07-15T18:25:27Z</dcterms:modified>
</cp:coreProperties>
</file>